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_Garven\Documents\"/>
    </mc:Choice>
  </mc:AlternateContent>
  <bookViews>
    <workbookView xWindow="0" yWindow="0" windowWidth="19200" windowHeight="8100" activeTab="1"/>
  </bookViews>
  <sheets>
    <sheet name="Firm 1" sheetId="1" r:id="rId1"/>
    <sheet name="Firm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D9" i="2" s="1"/>
  <c r="F6" i="2"/>
  <c r="D5" i="2"/>
  <c r="D6" i="2" s="1"/>
  <c r="D8" i="2" s="1"/>
  <c r="D9" i="1"/>
  <c r="D11" i="1" s="1"/>
  <c r="D5" i="1"/>
  <c r="D7" i="1" s="1"/>
  <c r="B9" i="1"/>
  <c r="F6" i="1"/>
  <c r="D11" i="2" l="1"/>
  <c r="F9" i="2" s="1"/>
  <c r="F10" i="2" s="1"/>
  <c r="D10" i="2"/>
  <c r="D12" i="2" s="1"/>
  <c r="D7" i="2"/>
  <c r="F5" i="2" s="1"/>
  <c r="D6" i="1"/>
  <c r="D8" i="1" s="1"/>
  <c r="D10" i="1"/>
  <c r="D12" i="1" s="1"/>
  <c r="F9" i="1" s="1"/>
  <c r="F7" i="2" l="1"/>
  <c r="F8" i="2" s="1"/>
  <c r="F11" i="2"/>
  <c r="F10" i="1"/>
  <c r="F5" i="1"/>
  <c r="F7" i="1" l="1"/>
  <c r="F8" i="1" s="1"/>
  <c r="F11" i="1"/>
</calcChain>
</file>

<file path=xl/sharedStrings.xml><?xml version="1.0" encoding="utf-8"?>
<sst xmlns="http://schemas.openxmlformats.org/spreadsheetml/2006/main" count="46" uniqueCount="19">
  <si>
    <t>T</t>
  </si>
  <si>
    <t>r</t>
  </si>
  <si>
    <t>s</t>
  </si>
  <si>
    <t>dep</t>
  </si>
  <si>
    <t>t</t>
  </si>
  <si>
    <t>V(F)</t>
  </si>
  <si>
    <t>B</t>
  </si>
  <si>
    <t>d1</t>
  </si>
  <si>
    <t>d2</t>
  </si>
  <si>
    <t>N(d1)</t>
  </si>
  <si>
    <t>N(d2)</t>
  </si>
  <si>
    <t>Pre-tax stock value</t>
  </si>
  <si>
    <t>safe bonds</t>
  </si>
  <si>
    <t>Risky bonds</t>
  </si>
  <si>
    <t>put</t>
  </si>
  <si>
    <t>Tax shield</t>
  </si>
  <si>
    <t>PV Taxable Income</t>
  </si>
  <si>
    <t>Value Tax option</t>
  </si>
  <si>
    <t>After tax stock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</si>
</sst>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5" x14ac:dyDescent="0.25"/>
  <cols>
    <col min="5" max="5" width="18" customWidth="1"/>
    <col min="6" max="6" width="11.140625" bestFit="1" customWidth="1"/>
  </cols>
  <sheetData>
    <row r="1" spans="1:6" x14ac:dyDescent="0.25">
      <c r="A1" t="s">
        <v>0</v>
      </c>
      <c r="B1">
        <v>1</v>
      </c>
      <c r="C1" t="s">
        <v>3</v>
      </c>
      <c r="D1">
        <v>250000</v>
      </c>
    </row>
    <row r="2" spans="1:6" x14ac:dyDescent="0.25">
      <c r="A2" t="s">
        <v>1</v>
      </c>
      <c r="B2">
        <v>0.02</v>
      </c>
      <c r="C2" s="1" t="s">
        <v>4</v>
      </c>
      <c r="D2">
        <v>0.35</v>
      </c>
    </row>
    <row r="3" spans="1:6" x14ac:dyDescent="0.25">
      <c r="A3" s="1" t="s">
        <v>2</v>
      </c>
      <c r="B3">
        <v>0.3</v>
      </c>
    </row>
    <row r="5" spans="1:6" x14ac:dyDescent="0.25">
      <c r="A5" t="s">
        <v>5</v>
      </c>
      <c r="B5">
        <v>1000000</v>
      </c>
      <c r="C5" t="s">
        <v>7</v>
      </c>
      <c r="D5" s="2">
        <f>(LN(B$5/B6)+(B$2+0.5*(B$3^2)*B$1))/B$3*SQRT(B$1)</f>
        <v>2.5271572685331511</v>
      </c>
      <c r="E5" t="s">
        <v>11</v>
      </c>
      <c r="F5" s="3">
        <f>B$5*D7-B6*EXP(-B$2*B$1)*D8</f>
        <v>510506.95910704072</v>
      </c>
    </row>
    <row r="6" spans="1:6" x14ac:dyDescent="0.25">
      <c r="A6" t="s">
        <v>6</v>
      </c>
      <c r="B6">
        <v>500000</v>
      </c>
      <c r="C6" t="s">
        <v>8</v>
      </c>
      <c r="D6" s="2">
        <f>D5-B$3*SQRT(B$1)</f>
        <v>2.2271572685331513</v>
      </c>
      <c r="E6" t="s">
        <v>12</v>
      </c>
      <c r="F6" s="3">
        <f>B6*EXP(-B2*B1)</f>
        <v>490099.33665337763</v>
      </c>
    </row>
    <row r="7" spans="1:6" x14ac:dyDescent="0.25">
      <c r="C7" t="s">
        <v>9</v>
      </c>
      <c r="D7">
        <f>NORMSDIST(D5)</f>
        <v>0.99425050012968419</v>
      </c>
      <c r="E7" t="s">
        <v>13</v>
      </c>
      <c r="F7" s="3">
        <f>B5-F5</f>
        <v>489493.04089295928</v>
      </c>
    </row>
    <row r="8" spans="1:6" x14ac:dyDescent="0.25">
      <c r="C8" t="s">
        <v>10</v>
      </c>
      <c r="D8">
        <f>NORMSDIST(D6)</f>
        <v>0.98703161756117774</v>
      </c>
      <c r="E8" t="s">
        <v>14</v>
      </c>
      <c r="F8" s="3">
        <f>F6-F7</f>
        <v>606.29576041834662</v>
      </c>
    </row>
    <row r="9" spans="1:6" x14ac:dyDescent="0.25">
      <c r="A9" t="s">
        <v>15</v>
      </c>
      <c r="B9">
        <f>B6+D1</f>
        <v>750000</v>
      </c>
      <c r="C9" t="s">
        <v>7</v>
      </c>
      <c r="D9" s="2">
        <f>(LN(B$5/B9)+(B$2+0.5*(B$3^2)*B$1))/B$3*SQRT(B$1)</f>
        <v>1.1756069081726028</v>
      </c>
      <c r="E9" t="s">
        <v>16</v>
      </c>
      <c r="F9" s="3">
        <f>B$5*D11-B9*EXP(-B$2*B$1)*D12</f>
        <v>285110.48672251659</v>
      </c>
    </row>
    <row r="10" spans="1:6" x14ac:dyDescent="0.25">
      <c r="C10" t="s">
        <v>8</v>
      </c>
      <c r="D10" s="2">
        <f>D9-B$3*SQRT(B$1)</f>
        <v>0.87560690817260278</v>
      </c>
      <c r="E10" t="s">
        <v>17</v>
      </c>
      <c r="F10" s="3">
        <f>F9*D2</f>
        <v>99788.670352880799</v>
      </c>
    </row>
    <row r="11" spans="1:6" x14ac:dyDescent="0.25">
      <c r="C11" t="s">
        <v>9</v>
      </c>
      <c r="D11">
        <f>NORMSDIST(D9)</f>
        <v>0.88012400313642447</v>
      </c>
      <c r="E11" t="s">
        <v>18</v>
      </c>
      <c r="F11" s="3">
        <f>F5-F10</f>
        <v>410718.28875415993</v>
      </c>
    </row>
    <row r="12" spans="1:6" x14ac:dyDescent="0.25">
      <c r="C12" t="s">
        <v>10</v>
      </c>
      <c r="D12">
        <f>NORMSDIST(D10)</f>
        <v>0.80937811570600116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/>
  </sheetViews>
  <sheetFormatPr defaultRowHeight="15" x14ac:dyDescent="0.25"/>
  <cols>
    <col min="5" max="5" width="18" customWidth="1"/>
    <col min="6" max="6" width="11.140625" bestFit="1" customWidth="1"/>
  </cols>
  <sheetData>
    <row r="1" spans="1:6" x14ac:dyDescent="0.25">
      <c r="A1" t="s">
        <v>0</v>
      </c>
      <c r="B1">
        <v>1</v>
      </c>
      <c r="C1" t="s">
        <v>3</v>
      </c>
      <c r="D1">
        <v>250000</v>
      </c>
    </row>
    <row r="2" spans="1:6" x14ac:dyDescent="0.25">
      <c r="A2" t="s">
        <v>1</v>
      </c>
      <c r="B2">
        <v>0.02</v>
      </c>
      <c r="C2" s="1" t="s">
        <v>4</v>
      </c>
      <c r="D2">
        <v>0.35</v>
      </c>
    </row>
    <row r="3" spans="1:6" x14ac:dyDescent="0.25">
      <c r="A3" s="1" t="s">
        <v>2</v>
      </c>
      <c r="B3">
        <v>0.5</v>
      </c>
    </row>
    <row r="5" spans="1:6" x14ac:dyDescent="0.25">
      <c r="A5" t="s">
        <v>5</v>
      </c>
      <c r="B5">
        <v>1000000</v>
      </c>
      <c r="C5" t="s">
        <v>7</v>
      </c>
      <c r="D5" s="2">
        <f>(LN(B$5/B6)+(B$2+0.5*(B$3^2)*B$1))/B$3*SQRT(B$1)</f>
        <v>1.6762943611198906</v>
      </c>
      <c r="E5" t="s">
        <v>11</v>
      </c>
      <c r="F5" s="3">
        <f>B$5*D7-B6*EXP(-B$2*B$1)*D8</f>
        <v>521744.2140729588</v>
      </c>
    </row>
    <row r="6" spans="1:6" x14ac:dyDescent="0.25">
      <c r="A6" t="s">
        <v>6</v>
      </c>
      <c r="B6">
        <v>500000</v>
      </c>
      <c r="C6" t="s">
        <v>8</v>
      </c>
      <c r="D6" s="2">
        <f>D5-B$3*SQRT(B$1)</f>
        <v>1.1762943611198906</v>
      </c>
      <c r="E6" t="s">
        <v>12</v>
      </c>
      <c r="F6" s="3">
        <f>B6*EXP(-B2*B1)</f>
        <v>490099.33665337763</v>
      </c>
    </row>
    <row r="7" spans="1:6" x14ac:dyDescent="0.25">
      <c r="C7" t="s">
        <v>9</v>
      </c>
      <c r="D7">
        <f>NORMSDIST(D5)</f>
        <v>0.95315972555373918</v>
      </c>
      <c r="E7" t="s">
        <v>13</v>
      </c>
      <c r="F7" s="3">
        <f>B5-F5</f>
        <v>478255.7859270412</v>
      </c>
    </row>
    <row r="8" spans="1:6" x14ac:dyDescent="0.25">
      <c r="C8" t="s">
        <v>10</v>
      </c>
      <c r="D8">
        <f>NORMSDIST(D6)</f>
        <v>0.88026136584204095</v>
      </c>
      <c r="E8" t="s">
        <v>14</v>
      </c>
      <c r="F8" s="3">
        <f>F6-F7</f>
        <v>11843.550726336427</v>
      </c>
    </row>
    <row r="9" spans="1:6" x14ac:dyDescent="0.25">
      <c r="A9" t="s">
        <v>15</v>
      </c>
      <c r="B9">
        <f>B6+D1</f>
        <v>750000</v>
      </c>
      <c r="C9" t="s">
        <v>7</v>
      </c>
      <c r="D9" s="2">
        <f>(LN(B$5/B9)+(B$2+0.5*(B$3^2)*B$1))/B$3*SQRT(B$1)</f>
        <v>0.86536414490356162</v>
      </c>
      <c r="E9" t="s">
        <v>16</v>
      </c>
      <c r="F9" s="3">
        <f>B$5*D11-B9*EXP(-B$2*B$1)*D12</f>
        <v>334188.32909831969</v>
      </c>
    </row>
    <row r="10" spans="1:6" x14ac:dyDescent="0.25">
      <c r="C10" t="s">
        <v>8</v>
      </c>
      <c r="D10" s="2">
        <f>D9-B$3*SQRT(B$1)</f>
        <v>0.36536414490356162</v>
      </c>
      <c r="E10" t="s">
        <v>17</v>
      </c>
      <c r="F10" s="3">
        <f>F9*D2</f>
        <v>116965.91518441189</v>
      </c>
    </row>
    <row r="11" spans="1:6" x14ac:dyDescent="0.25">
      <c r="C11" t="s">
        <v>9</v>
      </c>
      <c r="D11">
        <f>NORMSDIST(D9)</f>
        <v>0.80658052295522442</v>
      </c>
      <c r="E11" t="s">
        <v>18</v>
      </c>
      <c r="F11" s="3">
        <f>F5-F10</f>
        <v>404778.29888854688</v>
      </c>
    </row>
    <row r="12" spans="1:6" x14ac:dyDescent="0.25">
      <c r="C12" t="s">
        <v>10</v>
      </c>
      <c r="D12">
        <f>NORMSDIST(D10)</f>
        <v>0.64258019892132423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Firm 1</vt:lpstr>
      <vt:lpstr>Firm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Garven, James R.</dc:creator>
  <cp:lastModifiedBy>Garven, James R.</cp:lastModifiedBy>
  <dcterms:created xsi:type="dcterms:W3CDTF">2017-04-28T15:52:33Z</dcterms:created>
  <dcterms:modified xsi:type="dcterms:W3CDTF">2017-04-28T16:42:55Z</dcterms:modified>
</cp:coreProperties>
</file>