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jimgarven/Desktop/"/>
    </mc:Choice>
  </mc:AlternateContent>
  <xr:revisionPtr revIDLastSave="0" documentId="8_{51930B05-F07C-A94B-9961-CD8E2193A5AB}" xr6:coauthVersionLast="36" xr6:coauthVersionMax="36" xr10:uidLastSave="{00000000-0000-0000-0000-000000000000}"/>
  <bookViews>
    <workbookView xWindow="0" yWindow="460" windowWidth="20260" windowHeight="16200" xr2:uid="{00000000-000D-0000-FFFF-FFFF00000000}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G11" i="1"/>
  <c r="B12" i="1"/>
  <c r="B11" i="1"/>
  <c r="G7" i="1"/>
  <c r="G6" i="1"/>
  <c r="G5" i="1"/>
  <c r="B7" i="1"/>
  <c r="B8" i="1"/>
  <c r="B10" i="1"/>
  <c r="B9" i="1"/>
  <c r="E2" i="1"/>
  <c r="E1" i="1"/>
</calcChain>
</file>

<file path=xl/sharedStrings.xml><?xml version="1.0" encoding="utf-8"?>
<sst xmlns="http://schemas.openxmlformats.org/spreadsheetml/2006/main" count="21" uniqueCount="20">
  <si>
    <t>S</t>
  </si>
  <si>
    <t>K</t>
  </si>
  <si>
    <t>T</t>
  </si>
  <si>
    <t>r</t>
  </si>
  <si>
    <t>d1</t>
  </si>
  <si>
    <t>d2</t>
  </si>
  <si>
    <t>N(d1)</t>
  </si>
  <si>
    <t>N(d2)</t>
  </si>
  <si>
    <t>Put Price</t>
  </si>
  <si>
    <t>s</t>
  </si>
  <si>
    <t>Call Replicating portfolio:</t>
  </si>
  <si>
    <t>Buy N(d1) units of underlying asset</t>
  </si>
  <si>
    <t>Borrow Kexp(-rT)N(d2)</t>
  </si>
  <si>
    <t>BSM Call Price</t>
  </si>
  <si>
    <t>Net value of the call replicating portfolio</t>
  </si>
  <si>
    <t>Put Replicating portfolio:</t>
  </si>
  <si>
    <t>Short N(-d1) units of underlying asset</t>
  </si>
  <si>
    <t>Lend Kexp(-rT)N(-d2)</t>
  </si>
  <si>
    <t>N(-d1)</t>
  </si>
  <si>
    <t>N(-d2)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</si>
</sst>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190" zoomScaleNormal="190" workbookViewId="0"/>
  </sheetViews>
  <sheetFormatPr baseColWidth="10" defaultColWidth="8.83203125" defaultRowHeight="15" x14ac:dyDescent="0.2"/>
  <cols>
    <col min="3" max="3" width="9.1640625" customWidth="1"/>
    <col min="4" max="4" width="11.1640625" customWidth="1"/>
    <col min="5" max="5" width="10.6640625" customWidth="1"/>
  </cols>
  <sheetData>
    <row r="1" spans="1:7" x14ac:dyDescent="0.2">
      <c r="A1" s="3" t="s">
        <v>0</v>
      </c>
      <c r="B1" s="2">
        <v>100</v>
      </c>
      <c r="D1" s="3" t="s">
        <v>13</v>
      </c>
      <c r="E1" s="1">
        <f>B1*B9-B2*EXP(-B5*B4)*B10</f>
        <v>6.3710279421674656</v>
      </c>
    </row>
    <row r="2" spans="1:7" x14ac:dyDescent="0.2">
      <c r="A2" s="3" t="s">
        <v>1</v>
      </c>
      <c r="B2" s="2">
        <v>100</v>
      </c>
      <c r="D2" s="3" t="s">
        <v>8</v>
      </c>
      <c r="E2" s="1">
        <f>B2*EXP(-B5*B4)*(1-B10)-B1*(1-B9)</f>
        <v>4.8822219024737237</v>
      </c>
    </row>
    <row r="3" spans="1:7" x14ac:dyDescent="0.2">
      <c r="A3" s="4" t="s">
        <v>9</v>
      </c>
      <c r="B3">
        <v>0.2</v>
      </c>
    </row>
    <row r="4" spans="1:7" x14ac:dyDescent="0.2">
      <c r="A4" s="3" t="s">
        <v>2</v>
      </c>
      <c r="B4">
        <v>0.5</v>
      </c>
      <c r="D4" s="3" t="s">
        <v>10</v>
      </c>
    </row>
    <row r="5" spans="1:7" x14ac:dyDescent="0.2">
      <c r="A5" s="3" t="s">
        <v>3</v>
      </c>
      <c r="B5">
        <v>0.03</v>
      </c>
      <c r="D5" t="s">
        <v>11</v>
      </c>
      <c r="G5" s="1">
        <f>B1*B9</f>
        <v>57.015810240066692</v>
      </c>
    </row>
    <row r="6" spans="1:7" x14ac:dyDescent="0.2">
      <c r="D6" t="s">
        <v>12</v>
      </c>
      <c r="G6" s="1">
        <f>B2*EXP(-B5*B4)*B10</f>
        <v>50.644782297899226</v>
      </c>
    </row>
    <row r="7" spans="1:7" x14ac:dyDescent="0.2">
      <c r="A7" s="3" t="s">
        <v>4</v>
      </c>
      <c r="B7">
        <f>(LN(B1/B2)+(B5+0.5*B3^2)*B4)/(B3*SQRT(B4))</f>
        <v>0.17677669529663687</v>
      </c>
      <c r="D7" t="s">
        <v>14</v>
      </c>
      <c r="G7" s="1">
        <f>G5-G6</f>
        <v>6.3710279421674656</v>
      </c>
    </row>
    <row r="8" spans="1:7" x14ac:dyDescent="0.2">
      <c r="A8" s="3" t="s">
        <v>5</v>
      </c>
      <c r="B8">
        <f>B7-B3*SQRT(B4)</f>
        <v>3.5355339059327334E-2</v>
      </c>
    </row>
    <row r="9" spans="1:7" x14ac:dyDescent="0.2">
      <c r="A9" s="3" t="s">
        <v>6</v>
      </c>
      <c r="B9">
        <f>NORMSDIST(B7)</f>
        <v>0.57015810240066689</v>
      </c>
      <c r="D9" s="3" t="s">
        <v>15</v>
      </c>
    </row>
    <row r="10" spans="1:7" x14ac:dyDescent="0.2">
      <c r="A10" s="3" t="s">
        <v>7</v>
      </c>
      <c r="B10">
        <f>NORMSDIST(B8)</f>
        <v>0.51410180165216401</v>
      </c>
      <c r="D10" t="s">
        <v>17</v>
      </c>
      <c r="G10" s="1">
        <f>B2*EXP(-B5*B4)*B12</f>
        <v>47.866411662407032</v>
      </c>
    </row>
    <row r="11" spans="1:7" x14ac:dyDescent="0.2">
      <c r="A11" s="3" t="s">
        <v>18</v>
      </c>
      <c r="B11">
        <f>1-B9</f>
        <v>0.42984189759933311</v>
      </c>
      <c r="D11" t="s">
        <v>16</v>
      </c>
      <c r="G11" s="1">
        <f>B1*B11</f>
        <v>42.984189759933308</v>
      </c>
    </row>
    <row r="12" spans="1:7" x14ac:dyDescent="0.2">
      <c r="A12" s="3" t="s">
        <v>19</v>
      </c>
      <c r="B12">
        <f>1-B10</f>
        <v>0.48589819834783599</v>
      </c>
      <c r="D12" t="s">
        <v>14</v>
      </c>
      <c r="G12" s="1">
        <f>G10-G11</f>
        <v>4.8822219024737237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Garven, James</dc:creator>
  <cp:lastModifiedBy>Microsoft Office User</cp:lastModifiedBy>
  <dcterms:created xsi:type="dcterms:W3CDTF">2018-04-05T20:00:28Z</dcterms:created>
  <dcterms:modified xsi:type="dcterms:W3CDTF">2018-11-01T23:18:46Z</dcterms:modified>
</cp:coreProperties>
</file>