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720" windowWidth="23660" windowHeight="18880" activeTab="0"/>
  </bookViews>
  <sheets>
    <sheet name="Insurance Payment Calculations" sheetId="1" r:id="rId1"/>
    <sheet name="Final Wealth Calculations" sheetId="2" r:id="rId2"/>
    <sheet name="Expected Utility (log utility)" sheetId="3" r:id="rId3"/>
    <sheet name="Expected Utility (power utility" sheetId="4" r:id="rId4"/>
  </sheets>
  <definedNames/>
  <calcPr fullCalcOnLoad="1"/>
</workbook>
</file>

<file path=xl/sharedStrings.xml><?xml version="1.0" encoding="utf-8"?>
<sst xmlns="http://schemas.openxmlformats.org/spreadsheetml/2006/main" count="41" uniqueCount="18">
  <si>
    <t>Initial Wealth</t>
  </si>
  <si>
    <t>Insurance Payment Calculations</t>
  </si>
  <si>
    <t>Self</t>
  </si>
  <si>
    <t>Insurance</t>
  </si>
  <si>
    <t>Premium</t>
  </si>
  <si>
    <t>Final Wealth Calculations</t>
  </si>
  <si>
    <t>Expected Utility Calculations</t>
  </si>
  <si>
    <t>Expected Utility</t>
  </si>
  <si>
    <t>p(s)</t>
  </si>
  <si>
    <t>L(s)</t>
  </si>
  <si>
    <t>E(.)</t>
  </si>
  <si>
    <t>s2</t>
  </si>
  <si>
    <t>U(W)=W^n, where n =</t>
  </si>
  <si>
    <t>Policy B (Coinsurance)</t>
  </si>
  <si>
    <t>Policy A (Deductible)</t>
  </si>
  <si>
    <t>Policy C</t>
  </si>
  <si>
    <t>Premium Loading</t>
  </si>
  <si>
    <t>standard deviation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</si>
</sst>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00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Symbol"/>
      <family val="1"/>
    </font>
    <font>
      <sz val="13"/>
      <name val="Garamond"/>
      <family val="1"/>
    </font>
    <font>
      <b/>
      <sz val="13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167" fontId="2" fillId="0" borderId="0" xfId="0" applyNumberFormat="1" applyFont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left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0" fontId="2" fillId="0" borderId="0" xfId="0" applyNumberFormat="1" applyFont="1" applyAlignment="1" applyProtection="1">
      <alignment horizontal="center"/>
      <protection locked="0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10" fontId="4" fillId="0" borderId="1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left"/>
      <protection locked="0"/>
    </xf>
    <xf numFmtId="167" fontId="5" fillId="0" borderId="1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40" zoomScaleNormal="140" zoomScalePageLayoutView="0" workbookViewId="0" topLeftCell="A1">
      <selection activeCell="B3" sqref="B3"/>
    </sheetView>
  </sheetViews>
  <sheetFormatPr defaultColWidth="9.140625" defaultRowHeight="12.75"/>
  <cols>
    <col min="1" max="1" width="24.421875" style="3" customWidth="1"/>
    <col min="2" max="2" width="14.00390625" style="3" customWidth="1"/>
    <col min="3" max="3" width="11.7109375" style="3" bestFit="1" customWidth="1"/>
    <col min="4" max="4" width="20.140625" style="3" customWidth="1"/>
    <col min="5" max="5" width="22.140625" style="3" customWidth="1"/>
    <col min="6" max="6" width="15.00390625" style="3" bestFit="1" customWidth="1"/>
    <col min="7" max="7" width="11.7109375" style="3" bestFit="1" customWidth="1"/>
    <col min="8" max="16384" width="9.140625" style="3" customWidth="1"/>
  </cols>
  <sheetData>
    <row r="1" spans="1:7" ht="15.75">
      <c r="A1" s="1" t="s">
        <v>0</v>
      </c>
      <c r="B1" s="23">
        <v>10000</v>
      </c>
      <c r="C1" s="2"/>
      <c r="E1" s="2"/>
      <c r="F1" s="2"/>
      <c r="G1" s="2"/>
    </row>
    <row r="2" spans="1:6" ht="15.75">
      <c r="A2" s="1" t="s">
        <v>12</v>
      </c>
      <c r="B2" s="24">
        <v>0.5</v>
      </c>
      <c r="C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6" s="6" customFormat="1" ht="16.5" thickBot="1">
      <c r="A4" s="4"/>
      <c r="B4" s="4"/>
      <c r="C4" s="4"/>
      <c r="D4" s="18"/>
      <c r="E4" s="8" t="s">
        <v>1</v>
      </c>
      <c r="F4" s="5"/>
    </row>
    <row r="5" spans="1:6" ht="15.75">
      <c r="A5" s="7"/>
      <c r="B5" s="7"/>
      <c r="C5" s="7"/>
      <c r="D5" s="7"/>
      <c r="E5" s="7"/>
      <c r="F5" s="7"/>
    </row>
    <row r="6" spans="1:6" ht="15.75">
      <c r="A6" s="7"/>
      <c r="B6" s="7"/>
      <c r="C6" s="7" t="s">
        <v>2</v>
      </c>
      <c r="D6" s="7" t="s">
        <v>14</v>
      </c>
      <c r="E6" s="7" t="s">
        <v>13</v>
      </c>
      <c r="F6" s="7" t="s">
        <v>15</v>
      </c>
    </row>
    <row r="7" spans="1:6" ht="16.5" thickBot="1">
      <c r="A7" s="8" t="s">
        <v>8</v>
      </c>
      <c r="B7" s="8" t="s">
        <v>9</v>
      </c>
      <c r="C7" s="8" t="s">
        <v>3</v>
      </c>
      <c r="D7" s="9">
        <v>625</v>
      </c>
      <c r="E7" s="10">
        <v>0.8</v>
      </c>
      <c r="F7" s="10">
        <v>1</v>
      </c>
    </row>
    <row r="8" spans="1:6" ht="15.75">
      <c r="A8" s="25">
        <f>1/3</f>
        <v>0.3333333333333333</v>
      </c>
      <c r="B8" s="12">
        <v>0</v>
      </c>
      <c r="C8" s="12">
        <v>0</v>
      </c>
      <c r="D8" s="12">
        <f>MIN(B8,B8-MIN(B8,D$7))</f>
        <v>0</v>
      </c>
      <c r="E8" s="12">
        <f>E$7*B8</f>
        <v>0</v>
      </c>
      <c r="F8" s="12">
        <f>B8</f>
        <v>0</v>
      </c>
    </row>
    <row r="9" spans="1:6" ht="15.75">
      <c r="A9" s="25">
        <f>1/3</f>
        <v>0.3333333333333333</v>
      </c>
      <c r="B9" s="12">
        <v>2500</v>
      </c>
      <c r="C9" s="12">
        <v>0</v>
      </c>
      <c r="D9" s="12">
        <f>MIN(B9,B9-MIN(B9,D$7))</f>
        <v>1875</v>
      </c>
      <c r="E9" s="12">
        <f>E$7*B9</f>
        <v>2000</v>
      </c>
      <c r="F9" s="12">
        <f>B9</f>
        <v>2500</v>
      </c>
    </row>
    <row r="10" spans="1:6" ht="15.75">
      <c r="A10" s="25">
        <f>1/3</f>
        <v>0.3333333333333333</v>
      </c>
      <c r="B10" s="12">
        <v>5000</v>
      </c>
      <c r="C10" s="12">
        <v>0</v>
      </c>
      <c r="D10" s="12">
        <f>MIN(B10,B10-MIN(B10,D$7))</f>
        <v>4375</v>
      </c>
      <c r="E10" s="12">
        <f>E$7*B10</f>
        <v>4000</v>
      </c>
      <c r="F10" s="12">
        <f>B10</f>
        <v>5000</v>
      </c>
    </row>
    <row r="11" spans="1:6" ht="15.75">
      <c r="A11" s="7"/>
      <c r="B11" s="14"/>
      <c r="C11" s="14"/>
      <c r="D11" s="14"/>
      <c r="E11" s="14"/>
      <c r="F11" s="14"/>
    </row>
    <row r="12" spans="1:6" ht="15.75">
      <c r="A12" s="15" t="s">
        <v>10</v>
      </c>
      <c r="B12" s="12">
        <f>$A8*B8+$A9*B9+$A10*B10</f>
        <v>2500</v>
      </c>
      <c r="C12" s="12">
        <f>$A8*C8+$A9*C9+$A10*C10</f>
        <v>0</v>
      </c>
      <c r="D12" s="17">
        <f>$A8*D8+$A9*D9+$A10*D10</f>
        <v>2083.333333333333</v>
      </c>
      <c r="E12" s="12">
        <f>$A8*E8+$A9*E9+$A10*E10</f>
        <v>2000</v>
      </c>
      <c r="F12" s="12">
        <f>$A8*F8+$A9*F9+$A10*F10</f>
        <v>2500</v>
      </c>
    </row>
    <row r="13" spans="1:6" ht="15.75">
      <c r="A13" s="7" t="s">
        <v>4</v>
      </c>
      <c r="B13" s="14"/>
      <c r="C13" s="14"/>
      <c r="D13" s="14">
        <v>2375</v>
      </c>
      <c r="E13" s="14">
        <v>2250</v>
      </c>
      <c r="F13" s="14">
        <v>3000</v>
      </c>
    </row>
    <row r="14" spans="1:7" ht="15.75">
      <c r="A14" s="7" t="s">
        <v>16</v>
      </c>
      <c r="B14" s="7"/>
      <c r="C14" s="7"/>
      <c r="D14" s="13">
        <f>D13/D12-1</f>
        <v>0.14000000000000012</v>
      </c>
      <c r="E14" s="26">
        <f>E13/E12-1</f>
        <v>0.125</v>
      </c>
      <c r="F14" s="13">
        <f>F13/F12-1</f>
        <v>0.19999999999999996</v>
      </c>
      <c r="G14" s="7"/>
    </row>
    <row r="15" spans="1:6" ht="15.75">
      <c r="A15" s="27" t="s">
        <v>17</v>
      </c>
      <c r="D15" s="28">
        <f>SQRT($A8*(D8-D$12)^2+$A9*(D9-D$12)^2+$A10*(D10-D$12)^2)</f>
        <v>1792.1510973005472</v>
      </c>
      <c r="E15" s="28">
        <f>SQRT($A8*(E8-E$12)^2+$A9*(E9-E$12)^2+$A10*(E10-E$12)^2)</f>
        <v>1632.993161855452</v>
      </c>
      <c r="F15" s="28">
        <f>SQRT($A8*(F8-F$12)^2+$A9*(F9-F$12)^2+$A10*(F10-F$12)^2)</f>
        <v>2041.241452319315</v>
      </c>
    </row>
    <row r="28" spans="1:7" ht="15.75">
      <c r="A28" s="7"/>
      <c r="B28" s="7"/>
      <c r="C28" s="7"/>
      <c r="D28" s="7"/>
      <c r="E28" s="7"/>
      <c r="F28" s="7"/>
      <c r="G28" s="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30" zoomScaleNormal="130" zoomScalePageLayoutView="0" workbookViewId="0" topLeftCell="A1">
      <selection activeCell="D9" sqref="D9"/>
    </sheetView>
  </sheetViews>
  <sheetFormatPr defaultColWidth="8.8515625" defaultRowHeight="12.75"/>
  <cols>
    <col min="1" max="3" width="15.7109375" style="0" customWidth="1"/>
    <col min="4" max="4" width="21.28125" style="0" customWidth="1"/>
    <col min="5" max="5" width="24.7109375" style="0" customWidth="1"/>
    <col min="6" max="6" width="15.7109375" style="0" customWidth="1"/>
    <col min="7" max="7" width="12.140625" style="0" customWidth="1"/>
  </cols>
  <sheetData>
    <row r="1" spans="1:6" ht="16.5" thickBot="1">
      <c r="A1" s="7"/>
      <c r="B1" s="7"/>
      <c r="C1" s="7"/>
      <c r="D1" s="18"/>
      <c r="E1" s="8" t="s">
        <v>5</v>
      </c>
      <c r="F1" s="8"/>
    </row>
    <row r="2" spans="1:6" ht="15.75">
      <c r="A2" s="7"/>
      <c r="B2" s="7"/>
      <c r="C2" s="7"/>
      <c r="D2" s="7"/>
      <c r="E2" s="7"/>
      <c r="F2" s="7"/>
    </row>
    <row r="3" spans="1:6" ht="15.75">
      <c r="A3" s="7"/>
      <c r="B3" s="7"/>
      <c r="C3" s="7" t="s">
        <v>2</v>
      </c>
      <c r="D3" s="7" t="s">
        <v>14</v>
      </c>
      <c r="E3" s="7" t="s">
        <v>13</v>
      </c>
      <c r="F3" s="7" t="s">
        <v>15</v>
      </c>
    </row>
    <row r="4" spans="1:6" ht="16.5" thickBot="1">
      <c r="A4" s="8" t="s">
        <v>8</v>
      </c>
      <c r="B4" s="8" t="s">
        <v>9</v>
      </c>
      <c r="C4" s="8" t="s">
        <v>3</v>
      </c>
      <c r="D4" s="9">
        <v>625</v>
      </c>
      <c r="E4" s="10">
        <v>0.8</v>
      </c>
      <c r="F4" s="10">
        <v>1</v>
      </c>
    </row>
    <row r="5" spans="1:6" ht="15.75">
      <c r="A5" s="25">
        <f>'Insurance Payment Calculations'!A8</f>
        <v>0.3333333333333333</v>
      </c>
      <c r="B5" s="12">
        <f>'Insurance Payment Calculations'!B8</f>
        <v>0</v>
      </c>
      <c r="C5" s="12">
        <f>'Insurance Payment Calculations'!$B$1-'Insurance Payment Calculations'!C$13-'Insurance Payment Calculations'!$B8+'Insurance Payment Calculations'!C8</f>
        <v>10000</v>
      </c>
      <c r="D5" s="12">
        <f>'Insurance Payment Calculations'!$B$1-'Insurance Payment Calculations'!D$13-'Insurance Payment Calculations'!$B8+'Insurance Payment Calculations'!D8</f>
        <v>7625</v>
      </c>
      <c r="E5" s="12">
        <f>'Insurance Payment Calculations'!$B$1-'Insurance Payment Calculations'!E$13-'Insurance Payment Calculations'!$B8+'Insurance Payment Calculations'!E8</f>
        <v>7750</v>
      </c>
      <c r="F5" s="12">
        <f>'Insurance Payment Calculations'!$B$1-'Insurance Payment Calculations'!F$13-'Insurance Payment Calculations'!$B8+'Insurance Payment Calculations'!F8</f>
        <v>7000</v>
      </c>
    </row>
    <row r="6" spans="1:6" ht="15.75">
      <c r="A6" s="25">
        <f>'Insurance Payment Calculations'!A9</f>
        <v>0.3333333333333333</v>
      </c>
      <c r="B6" s="12">
        <f>'Insurance Payment Calculations'!B9</f>
        <v>2500</v>
      </c>
      <c r="C6" s="12">
        <f>'Insurance Payment Calculations'!$B$1-'Insurance Payment Calculations'!C$13-'Insurance Payment Calculations'!$B9+'Insurance Payment Calculations'!C9</f>
        <v>7500</v>
      </c>
      <c r="D6" s="12">
        <f>'Insurance Payment Calculations'!$B$1-'Insurance Payment Calculations'!D$13-'Insurance Payment Calculations'!$B9+'Insurance Payment Calculations'!D9</f>
        <v>7000</v>
      </c>
      <c r="E6" s="12">
        <f>'Insurance Payment Calculations'!$B$1-'Insurance Payment Calculations'!E$13-'Insurance Payment Calculations'!$B9+'Insurance Payment Calculations'!E9</f>
        <v>7250</v>
      </c>
      <c r="F6" s="12">
        <f>'Insurance Payment Calculations'!$B$1-'Insurance Payment Calculations'!F$13-'Insurance Payment Calculations'!$B9+'Insurance Payment Calculations'!F9</f>
        <v>7000</v>
      </c>
    </row>
    <row r="7" spans="1:6" ht="15.75">
      <c r="A7" s="25">
        <f>'Insurance Payment Calculations'!A10</f>
        <v>0.3333333333333333</v>
      </c>
      <c r="B7" s="12">
        <f>'Insurance Payment Calculations'!B10</f>
        <v>5000</v>
      </c>
      <c r="C7" s="12">
        <f>'Insurance Payment Calculations'!$B$1-'Insurance Payment Calculations'!C$13-'Insurance Payment Calculations'!$B10+'Insurance Payment Calculations'!C10</f>
        <v>5000</v>
      </c>
      <c r="D7" s="12">
        <f>'Insurance Payment Calculations'!$B$1-'Insurance Payment Calculations'!D$13-'Insurance Payment Calculations'!$B10+'Insurance Payment Calculations'!D10</f>
        <v>7000</v>
      </c>
      <c r="E7" s="12">
        <f>'Insurance Payment Calculations'!$B$1-'Insurance Payment Calculations'!E$13-'Insurance Payment Calculations'!$B10+'Insurance Payment Calculations'!E10</f>
        <v>6750</v>
      </c>
      <c r="F7" s="12">
        <f>'Insurance Payment Calculations'!$B$1-'Insurance Payment Calculations'!F$13-'Insurance Payment Calculations'!$B10+'Insurance Payment Calculations'!F10</f>
        <v>7000</v>
      </c>
    </row>
    <row r="8" spans="1:6" ht="15.75">
      <c r="A8" s="7"/>
      <c r="B8" s="14"/>
      <c r="C8" s="14"/>
      <c r="D8" s="14"/>
      <c r="E8" s="14"/>
      <c r="F8" s="14"/>
    </row>
    <row r="9" spans="1:6" ht="15.75">
      <c r="A9" s="15" t="s">
        <v>10</v>
      </c>
      <c r="B9" s="12">
        <f>$A5*B5+$A6*B6+$A7*B7</f>
        <v>2500</v>
      </c>
      <c r="C9" s="12">
        <f>$A5*C5+$A6*C6+$A7*C7</f>
        <v>7500</v>
      </c>
      <c r="D9" s="17">
        <f>$A5*D5+$A6*D6+$A7*D7</f>
        <v>7208.333333333333</v>
      </c>
      <c r="E9" s="12">
        <f>$A5*E5+$A6*E6+$A7*E7</f>
        <v>7250</v>
      </c>
      <c r="F9" s="12">
        <f>$A5*F5+$A6*F6+$A7*F7</f>
        <v>6999.999999999999</v>
      </c>
    </row>
    <row r="10" spans="1:6" ht="15.75" hidden="1">
      <c r="A10" s="16" t="s">
        <v>11</v>
      </c>
      <c r="B10" s="12" t="e">
        <f>'Insurance Payment Calculations'!$A$8*(B$5-B$9)^2+'Insurance Payment Calculations'!$A$9*(B$6-B$9)^2+'Insurance Payment Calculations'!$A$10*(B$7-B$9)^2+'Insurance Payment Calculations'!#REF!*(#REF!-B$9)^2+'Insurance Payment Calculations'!#REF!*(#REF!-B$9)^2</f>
        <v>#REF!</v>
      </c>
      <c r="C10" s="12" t="e">
        <f>'Insurance Payment Calculations'!$A$8*(C$5-C$9)^2+'Insurance Payment Calculations'!$A$9*(C$6-C$9)^2+'Insurance Payment Calculations'!$A$10*(C$7-C$9)^2+'Insurance Payment Calculations'!#REF!*(#REF!-C$9)^2+'Insurance Payment Calculations'!#REF!*(#REF!-C$9)^2</f>
        <v>#REF!</v>
      </c>
      <c r="D10" s="12" t="e">
        <f>'Insurance Payment Calculations'!$A$8*(F$5-F$9)^2+'Insurance Payment Calculations'!$A$9*(F$6-F$9)^2+'Insurance Payment Calculations'!$A$10*(F$7-F$9)^2+'Insurance Payment Calculations'!#REF!*(#REF!-F$9)^2+'Insurance Payment Calculations'!#REF!*(#REF!-F$9)^2</f>
        <v>#REF!</v>
      </c>
      <c r="E10" s="12" t="e">
        <f>'Insurance Payment Calculations'!$A$8*(D$5-D$9)^2+'Insurance Payment Calculations'!$A$9*(D$6-D$9)^2+'Insurance Payment Calculations'!$A$10*(D$7-D$9)^2+'Insurance Payment Calculations'!#REF!*(#REF!-D$9)^2+'Insurance Payment Calculations'!#REF!*(#REF!-D$9)^2</f>
        <v>#REF!</v>
      </c>
      <c r="F10" s="12" t="e">
        <f>'Insurance Payment Calculations'!$A$8*(E$5-E$9)^2+'Insurance Payment Calculations'!$A$9*(E$6-E$9)^2+'Insurance Payment Calculations'!$A$10*(E$7-E$9)^2+'Insurance Payment Calculations'!#REF!*(#REF!-E$9)^2+'Insurance Payment Calculations'!#REF!*(#REF!-E$9)^2</f>
        <v>#REF!</v>
      </c>
    </row>
    <row r="31" ht="15.75">
      <c r="B31" s="11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="120" zoomScaleNormal="120" zoomScalePageLayoutView="0" workbookViewId="0" topLeftCell="A1">
      <selection activeCell="A3" sqref="A3:E8"/>
    </sheetView>
  </sheetViews>
  <sheetFormatPr defaultColWidth="8.8515625" defaultRowHeight="12.75"/>
  <cols>
    <col min="1" max="2" width="15.00390625" style="0" customWidth="1"/>
    <col min="3" max="4" width="22.140625" style="0" customWidth="1"/>
    <col min="5" max="5" width="14.00390625" style="0" customWidth="1"/>
    <col min="6" max="6" width="17.421875" style="0" customWidth="1"/>
  </cols>
  <sheetData>
    <row r="1" spans="1:5" ht="18" thickBot="1">
      <c r="A1" s="29"/>
      <c r="B1" s="29"/>
      <c r="C1" s="30"/>
      <c r="D1" s="31" t="s">
        <v>6</v>
      </c>
      <c r="E1" s="31"/>
    </row>
    <row r="2" spans="1:5" ht="16.5">
      <c r="A2" s="29"/>
      <c r="B2" s="29"/>
      <c r="C2" s="29"/>
      <c r="D2" s="29"/>
      <c r="E2" s="29"/>
    </row>
    <row r="3" spans="1:5" ht="16.5">
      <c r="A3" s="32"/>
      <c r="B3" s="32" t="s">
        <v>2</v>
      </c>
      <c r="C3" s="32" t="s">
        <v>14</v>
      </c>
      <c r="D3" s="32" t="s">
        <v>13</v>
      </c>
      <c r="E3" s="32" t="s">
        <v>15</v>
      </c>
    </row>
    <row r="4" spans="1:5" ht="16.5">
      <c r="A4" s="32" t="s">
        <v>8</v>
      </c>
      <c r="B4" s="32" t="s">
        <v>3</v>
      </c>
      <c r="C4" s="33">
        <v>625</v>
      </c>
      <c r="D4" s="34">
        <v>0.8</v>
      </c>
      <c r="E4" s="34">
        <v>1</v>
      </c>
    </row>
    <row r="5" spans="1:5" ht="16.5">
      <c r="A5" s="35">
        <f>1/3</f>
        <v>0.3333333333333333</v>
      </c>
      <c r="B5" s="36">
        <f>LN('Final Wealth Calculations'!C5)</f>
        <v>9.210340371976184</v>
      </c>
      <c r="C5" s="36">
        <f>LN('Final Wealth Calculations'!D5)</f>
        <v>8.939187601475613</v>
      </c>
      <c r="D5" s="36">
        <f>LN('Final Wealth Calculations'!E5)</f>
        <v>8.955448122347393</v>
      </c>
      <c r="E5" s="36">
        <f>LN('Final Wealth Calculations'!F5)</f>
        <v>8.85366542803745</v>
      </c>
    </row>
    <row r="6" spans="1:5" ht="16.5">
      <c r="A6" s="35">
        <f>1/3</f>
        <v>0.3333333333333333</v>
      </c>
      <c r="B6" s="36">
        <f>LN('Final Wealth Calculations'!C6)</f>
        <v>8.922658299524402</v>
      </c>
      <c r="C6" s="36">
        <f>LN('Final Wealth Calculations'!D6)</f>
        <v>8.85366542803745</v>
      </c>
      <c r="D6" s="36">
        <f>LN('Final Wealth Calculations'!E6)</f>
        <v>8.88875674784872</v>
      </c>
      <c r="E6" s="36">
        <f>LN('Final Wealth Calculations'!F6)</f>
        <v>8.85366542803745</v>
      </c>
    </row>
    <row r="7" spans="1:5" ht="16.5">
      <c r="A7" s="35">
        <f>1/3</f>
        <v>0.3333333333333333</v>
      </c>
      <c r="B7" s="36">
        <f>LN('Final Wealth Calculations'!C7)</f>
        <v>8.517193191416238</v>
      </c>
      <c r="C7" s="36">
        <f>LN('Final Wealth Calculations'!D7)</f>
        <v>8.85366542803745</v>
      </c>
      <c r="D7" s="36">
        <f>LN('Final Wealth Calculations'!E7)</f>
        <v>8.817297783866575</v>
      </c>
      <c r="E7" s="36">
        <f>LN('Final Wealth Calculations'!F7)</f>
        <v>8.85366542803745</v>
      </c>
    </row>
    <row r="8" spans="1:5" ht="16.5">
      <c r="A8" s="37" t="s">
        <v>7</v>
      </c>
      <c r="B8" s="36">
        <f>$A5*B5+$A6*B6+$A7*B7</f>
        <v>8.88339728763894</v>
      </c>
      <c r="C8" s="36">
        <f>$A5*C5+$A6*C6+$A7*C7</f>
        <v>8.882172819183504</v>
      </c>
      <c r="D8" s="38">
        <f>$A5*D5+$A6*D6+$A7*D7</f>
        <v>8.88716755135423</v>
      </c>
      <c r="E8" s="36">
        <f>$A5*E5+$A6*E6+$A7*E7</f>
        <v>8.853665428037448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="120" zoomScaleNormal="120" zoomScalePageLayoutView="0" workbookViewId="0" topLeftCell="A1">
      <selection activeCell="E5" sqref="E5"/>
    </sheetView>
  </sheetViews>
  <sheetFormatPr defaultColWidth="8.8515625" defaultRowHeight="12.75"/>
  <cols>
    <col min="1" max="1" width="23.00390625" style="0" customWidth="1"/>
    <col min="2" max="6" width="23.140625" style="0" customWidth="1"/>
    <col min="7" max="7" width="17.421875" style="0" customWidth="1"/>
  </cols>
  <sheetData>
    <row r="1" spans="1:6" ht="16.5" thickBot="1">
      <c r="A1" s="7"/>
      <c r="B1" s="7"/>
      <c r="C1" s="7"/>
      <c r="D1" s="18"/>
      <c r="E1" s="8" t="s">
        <v>6</v>
      </c>
      <c r="F1" s="8"/>
    </row>
    <row r="2" spans="1:6" ht="15.75">
      <c r="A2" s="7"/>
      <c r="B2" s="7"/>
      <c r="C2" s="7"/>
      <c r="D2" s="7"/>
      <c r="E2" s="7"/>
      <c r="F2" s="7"/>
    </row>
    <row r="3" spans="1:6" ht="15.75">
      <c r="A3" s="7"/>
      <c r="B3" s="7"/>
      <c r="C3" s="7" t="s">
        <v>2</v>
      </c>
      <c r="D3" s="7" t="s">
        <v>14</v>
      </c>
      <c r="E3" s="7" t="s">
        <v>13</v>
      </c>
      <c r="F3" s="7" t="s">
        <v>15</v>
      </c>
    </row>
    <row r="4" spans="1:6" ht="16.5" thickBot="1">
      <c r="A4" s="8" t="s">
        <v>8</v>
      </c>
      <c r="B4" s="8" t="s">
        <v>9</v>
      </c>
      <c r="C4" s="8" t="s">
        <v>3</v>
      </c>
      <c r="D4" s="9">
        <v>625</v>
      </c>
      <c r="E4" s="10">
        <v>0.8</v>
      </c>
      <c r="F4" s="10">
        <v>1</v>
      </c>
    </row>
    <row r="5" spans="1:6" ht="15.75">
      <c r="A5" s="25">
        <f>1/3</f>
        <v>0.3333333333333333</v>
      </c>
      <c r="B5" s="12">
        <f>'Final Wealth Calculations'!B5</f>
        <v>0</v>
      </c>
      <c r="C5" s="19">
        <f>'Final Wealth Calculations'!C5^'Insurance Payment Calculations'!$B$2</f>
        <v>100</v>
      </c>
      <c r="D5" s="19">
        <f>'Final Wealth Calculations'!D5^'Insurance Payment Calculations'!$B$2</f>
        <v>87.32124598286491</v>
      </c>
      <c r="E5" s="19">
        <f>'Final Wealth Calculations'!E5^'Insurance Payment Calculations'!$B$2</f>
        <v>88.03408430829505</v>
      </c>
      <c r="F5" s="19">
        <f>'Final Wealth Calculations'!F5^'Insurance Payment Calculations'!$B$2</f>
        <v>83.66600265340756</v>
      </c>
    </row>
    <row r="6" spans="1:6" ht="15.75">
      <c r="A6" s="25">
        <f>1/3</f>
        <v>0.3333333333333333</v>
      </c>
      <c r="B6" s="12">
        <f>'Final Wealth Calculations'!B6</f>
        <v>2500</v>
      </c>
      <c r="C6" s="19">
        <f>'Final Wealth Calculations'!C6^'Insurance Payment Calculations'!$B$2</f>
        <v>86.60254037844386</v>
      </c>
      <c r="D6" s="19">
        <f>'Final Wealth Calculations'!D6^'Insurance Payment Calculations'!$B$2</f>
        <v>83.66600265340756</v>
      </c>
      <c r="E6" s="19">
        <f>'Final Wealth Calculations'!E6^'Insurance Payment Calculations'!$B$2</f>
        <v>85.14693182963201</v>
      </c>
      <c r="F6" s="19">
        <f>'Final Wealth Calculations'!F6^'Insurance Payment Calculations'!$B$2</f>
        <v>83.66600265340756</v>
      </c>
    </row>
    <row r="7" spans="1:6" ht="15.75">
      <c r="A7" s="25">
        <f>1/3</f>
        <v>0.3333333333333333</v>
      </c>
      <c r="B7" s="12">
        <f>'Final Wealth Calculations'!B7</f>
        <v>5000</v>
      </c>
      <c r="C7" s="19">
        <f>'Final Wealth Calculations'!C7^'Insurance Payment Calculations'!$B$2</f>
        <v>70.71067811865476</v>
      </c>
      <c r="D7" s="19">
        <f>'Final Wealth Calculations'!D7^'Insurance Payment Calculations'!$B$2</f>
        <v>83.66600265340756</v>
      </c>
      <c r="E7" s="19">
        <f>'Final Wealth Calculations'!E7^'Insurance Payment Calculations'!$B$2</f>
        <v>82.15838362577492</v>
      </c>
      <c r="F7" s="19">
        <f>'Final Wealth Calculations'!F7^'Insurance Payment Calculations'!$B$2</f>
        <v>83.66600265340756</v>
      </c>
    </row>
    <row r="8" spans="1:6" ht="15.75">
      <c r="A8" s="7"/>
      <c r="B8" s="7"/>
      <c r="C8" s="20"/>
      <c r="D8" s="20"/>
      <c r="E8" s="20"/>
      <c r="F8" s="20"/>
    </row>
    <row r="9" spans="1:6" ht="15.75">
      <c r="A9" s="21" t="s">
        <v>7</v>
      </c>
      <c r="B9" s="15"/>
      <c r="C9" s="22">
        <f>$A5*C5+$A6*C6+$A7*C7</f>
        <v>85.7710728323662</v>
      </c>
      <c r="D9" s="22">
        <f>$A5*D5+$A6*D6+$A7*D7</f>
        <v>84.88441709656001</v>
      </c>
      <c r="E9" s="19">
        <f>$A5*E5+$A6*E6+$A7*E7</f>
        <v>85.11313325456732</v>
      </c>
      <c r="F9" s="19">
        <f>$A5*F5+$A6*F6+$A7*F7</f>
        <v>83.66600265340756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Hankamer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Garven</dc:creator>
  <cp:keywords/>
  <dc:description/>
  <cp:lastModifiedBy>James R. Garven</cp:lastModifiedBy>
  <dcterms:created xsi:type="dcterms:W3CDTF">2000-08-28T16:17:13Z</dcterms:created>
  <dcterms:modified xsi:type="dcterms:W3CDTF">2020-02-25T19:57:20Z</dcterms:modified>
  <cp:category/>
  <cp:version/>
  <cp:contentType/>
  <cp:contentStatus/>
</cp:coreProperties>
</file>